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16" i="1" l="1"/>
  <c r="H16" i="1"/>
  <c r="G16" i="1"/>
  <c r="F16" i="1"/>
  <c r="E14" i="1"/>
  <c r="B14" i="1"/>
  <c r="E13" i="1"/>
  <c r="B13" i="1"/>
  <c r="E12" i="1"/>
  <c r="B12" i="1"/>
  <c r="E11" i="1"/>
  <c r="B11" i="1"/>
  <c r="E10" i="1"/>
  <c r="B10" i="1"/>
  <c r="E9" i="1"/>
  <c r="B9" i="1"/>
  <c r="E8" i="1"/>
  <c r="B8" i="1"/>
  <c r="E7" i="1"/>
  <c r="B7" i="1"/>
  <c r="E6" i="1"/>
  <c r="B6" i="1"/>
  <c r="E5" i="1"/>
  <c r="B5" i="1"/>
</calcChain>
</file>

<file path=xl/sharedStrings.xml><?xml version="1.0" encoding="utf-8"?>
<sst xmlns="http://schemas.openxmlformats.org/spreadsheetml/2006/main" count="56" uniqueCount="30">
  <si>
    <t>Open Data - Queensland Rail FY2016-17</t>
  </si>
  <si>
    <t xml:space="preserve">Queensland Rail FY2016-17: Government Bodies </t>
  </si>
  <si>
    <t xml:space="preserve">Name of Body </t>
  </si>
  <si>
    <t>Number of meetings held 
during 2016-17</t>
  </si>
  <si>
    <t>Position</t>
  </si>
  <si>
    <t>Member's name</t>
  </si>
  <si>
    <t>Number of meetings
attended</t>
  </si>
  <si>
    <t>Approved Fees $</t>
  </si>
  <si>
    <t>Actual Fees $</t>
  </si>
  <si>
    <t>Total expenditure $</t>
  </si>
  <si>
    <t>Total allowances* $</t>
  </si>
  <si>
    <t xml:space="preserve">Notes </t>
  </si>
  <si>
    <t>Queensland Rail</t>
  </si>
  <si>
    <t>Chair</t>
  </si>
  <si>
    <t>P Strachan</t>
  </si>
  <si>
    <t>1,2</t>
  </si>
  <si>
    <t>N Hollows</t>
  </si>
  <si>
    <t>M Klug</t>
  </si>
  <si>
    <t>Board Member</t>
  </si>
  <si>
    <t>A Blums</t>
  </si>
  <si>
    <t>S Cantwell</t>
  </si>
  <si>
    <t>J Dunn</t>
  </si>
  <si>
    <t>D Marchant</t>
  </si>
  <si>
    <t>J Mickel</t>
  </si>
  <si>
    <t>R Peters</t>
  </si>
  <si>
    <t>P  Wallis</t>
  </si>
  <si>
    <t>Note 1 - Total allowances includes travel, accommodation, motor vehicle allowance, consultancy fees, airfares, hiring of motor vehicles etc</t>
  </si>
  <si>
    <t>*Allowances are Superannuation on-cost only</t>
  </si>
  <si>
    <t>Note 2 - Total allowances includes allowances for the entire entity (rather than individual members etc.)</t>
  </si>
  <si>
    <t>Refer to the Annual Report for a description of the roles, functions, responsibilities and achievement of the government body during the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</si>
</sst>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505050"/>
      <name val="Calibri"/>
      <family val="2"/>
    </font>
    <font>
      <sz val="10"/>
      <color rgb="FF505050"/>
      <name val="Arial"/>
      <family val="2"/>
    </font>
    <font>
      <b/>
      <sz val="11"/>
      <color rgb="FF505050"/>
      <name val="Calibri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3" fillId="0" borderId="0" xfId="0" applyFont="1"/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3" fillId="3" borderId="4" xfId="0" applyFont="1" applyFill="1" applyBorder="1"/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44" fontId="3" fillId="3" borderId="0" xfId="1" applyFont="1" applyFill="1" applyBorder="1"/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/>
    <xf numFmtId="44" fontId="3" fillId="3" borderId="8" xfId="1" applyFont="1" applyFill="1" applyBorder="1"/>
    <xf numFmtId="0" fontId="3" fillId="3" borderId="9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5" sqref="E25"/>
    </sheetView>
  </sheetViews>
  <sheetFormatPr defaultRowHeight="15" x14ac:dyDescent="0.25"/>
  <cols>
    <col min="1" max="1" width="17.28515625" customWidth="1"/>
    <col min="2" max="2" width="14.140625" bestFit="1" customWidth="1"/>
    <col min="3" max="3" width="13.28515625" bestFit="1" customWidth="1"/>
    <col min="4" max="4" width="15.5703125" bestFit="1" customWidth="1"/>
    <col min="5" max="5" width="9" bestFit="1" customWidth="1"/>
    <col min="6" max="6" width="16.28515625" bestFit="1" customWidth="1"/>
    <col min="7" max="7" width="13.28515625" bestFit="1" customWidth="1"/>
    <col min="8" max="8" width="19" bestFit="1" customWidth="1"/>
    <col min="9" max="9" width="39.42578125" bestFit="1" customWidth="1"/>
    <col min="10" max="10" width="6.5703125" bestFit="1" customWidth="1"/>
  </cols>
  <sheetData>
    <row r="1" spans="1:10" ht="18.75" x14ac:dyDescent="0.2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10" x14ac:dyDescent="0.25">
      <c r="A2" s="5" t="s">
        <v>1</v>
      </c>
    </row>
    <row r="4" spans="1:10" ht="63.75" x14ac:dyDescent="0.25">
      <c r="A4" s="6" t="s">
        <v>2</v>
      </c>
      <c r="B4" s="7" t="s">
        <v>3</v>
      </c>
      <c r="C4" s="8" t="s">
        <v>4</v>
      </c>
      <c r="D4" s="8" t="s">
        <v>5</v>
      </c>
      <c r="E4" s="7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11</v>
      </c>
    </row>
    <row r="5" spans="1:10" x14ac:dyDescent="0.25">
      <c r="A5" s="10" t="s">
        <v>12</v>
      </c>
      <c r="B5" s="11">
        <f>5+2+2+1</f>
        <v>10</v>
      </c>
      <c r="C5" s="12" t="s">
        <v>13</v>
      </c>
      <c r="D5" s="12" t="s">
        <v>14</v>
      </c>
      <c r="E5" s="11">
        <f>5+1+1+1</f>
        <v>8</v>
      </c>
      <c r="F5" s="13">
        <v>55000</v>
      </c>
      <c r="G5" s="13">
        <v>50000</v>
      </c>
      <c r="H5" s="13">
        <v>55000</v>
      </c>
      <c r="I5" s="13">
        <v>5000</v>
      </c>
      <c r="J5" s="14" t="s">
        <v>15</v>
      </c>
    </row>
    <row r="6" spans="1:10" x14ac:dyDescent="0.25">
      <c r="A6" s="10" t="s">
        <v>12</v>
      </c>
      <c r="B6" s="11">
        <f>9+1+1+5</f>
        <v>16</v>
      </c>
      <c r="C6" s="12" t="s">
        <v>13</v>
      </c>
      <c r="D6" s="12" t="s">
        <v>16</v>
      </c>
      <c r="E6" s="11">
        <f>9+5</f>
        <v>14</v>
      </c>
      <c r="F6" s="13">
        <v>40000</v>
      </c>
      <c r="G6" s="13">
        <v>36000</v>
      </c>
      <c r="H6" s="13">
        <v>40000</v>
      </c>
      <c r="I6" s="13">
        <v>4000</v>
      </c>
      <c r="J6" s="14" t="s">
        <v>15</v>
      </c>
    </row>
    <row r="7" spans="1:10" x14ac:dyDescent="0.25">
      <c r="A7" s="10" t="s">
        <v>12</v>
      </c>
      <c r="B7" s="11">
        <f>4+1+1+2</f>
        <v>8</v>
      </c>
      <c r="C7" s="12" t="s">
        <v>13</v>
      </c>
      <c r="D7" s="12" t="s">
        <v>17</v>
      </c>
      <c r="E7" s="11">
        <f>4+1+1+2</f>
        <v>8</v>
      </c>
      <c r="F7" s="13">
        <v>49000</v>
      </c>
      <c r="G7" s="13">
        <v>45000</v>
      </c>
      <c r="H7" s="13">
        <v>49000</v>
      </c>
      <c r="I7" s="13">
        <v>4000</v>
      </c>
      <c r="J7" s="14" t="s">
        <v>15</v>
      </c>
    </row>
    <row r="8" spans="1:10" x14ac:dyDescent="0.25">
      <c r="A8" s="10" t="s">
        <v>12</v>
      </c>
      <c r="B8" s="11">
        <f>3+1+1</f>
        <v>5</v>
      </c>
      <c r="C8" s="12" t="s">
        <v>18</v>
      </c>
      <c r="D8" s="12" t="s">
        <v>19</v>
      </c>
      <c r="E8" s="11">
        <f>3+1+1</f>
        <v>5</v>
      </c>
      <c r="F8" s="13">
        <v>13000</v>
      </c>
      <c r="G8" s="13">
        <v>12000</v>
      </c>
      <c r="H8" s="13">
        <v>13000</v>
      </c>
      <c r="I8" s="13">
        <v>1000</v>
      </c>
      <c r="J8" s="14" t="s">
        <v>15</v>
      </c>
    </row>
    <row r="9" spans="1:10" x14ac:dyDescent="0.25">
      <c r="A9" s="10" t="s">
        <v>12</v>
      </c>
      <c r="B9" s="11">
        <f>16+3+3+5</f>
        <v>27</v>
      </c>
      <c r="C9" s="12" t="s">
        <v>18</v>
      </c>
      <c r="D9" s="12" t="s">
        <v>20</v>
      </c>
      <c r="E9" s="11">
        <f>14+3+3+5</f>
        <v>25</v>
      </c>
      <c r="F9" s="13">
        <v>35000</v>
      </c>
      <c r="G9" s="13">
        <v>32000</v>
      </c>
      <c r="H9" s="13">
        <v>35000</v>
      </c>
      <c r="I9" s="13">
        <v>3000</v>
      </c>
      <c r="J9" s="14" t="s">
        <v>15</v>
      </c>
    </row>
    <row r="10" spans="1:10" x14ac:dyDescent="0.25">
      <c r="A10" s="10" t="s">
        <v>12</v>
      </c>
      <c r="B10" s="11">
        <f>16+3+2</f>
        <v>21</v>
      </c>
      <c r="C10" s="12" t="s">
        <v>18</v>
      </c>
      <c r="D10" s="12" t="s">
        <v>21</v>
      </c>
      <c r="E10" s="11">
        <f>15+1+2</f>
        <v>18</v>
      </c>
      <c r="F10" s="13">
        <v>36000</v>
      </c>
      <c r="G10" s="13">
        <v>33000</v>
      </c>
      <c r="H10" s="13">
        <v>36000</v>
      </c>
      <c r="I10" s="13">
        <v>3000</v>
      </c>
      <c r="J10" s="14" t="s">
        <v>15</v>
      </c>
    </row>
    <row r="11" spans="1:10" x14ac:dyDescent="0.25">
      <c r="A11" s="10" t="s">
        <v>12</v>
      </c>
      <c r="B11" s="11">
        <f>19+4+4</f>
        <v>27</v>
      </c>
      <c r="C11" s="12" t="s">
        <v>18</v>
      </c>
      <c r="D11" s="12" t="s">
        <v>22</v>
      </c>
      <c r="E11" s="11">
        <f>19+4+4</f>
        <v>27</v>
      </c>
      <c r="F11" s="13">
        <v>49000</v>
      </c>
      <c r="G11" s="13">
        <v>45000</v>
      </c>
      <c r="H11" s="13">
        <v>49000</v>
      </c>
      <c r="I11" s="13">
        <v>4000</v>
      </c>
      <c r="J11" s="14" t="s">
        <v>15</v>
      </c>
    </row>
    <row r="12" spans="1:10" x14ac:dyDescent="0.25">
      <c r="A12" s="10" t="s">
        <v>12</v>
      </c>
      <c r="B12" s="11">
        <f>15+3+3</f>
        <v>21</v>
      </c>
      <c r="C12" s="12" t="s">
        <v>18</v>
      </c>
      <c r="D12" s="12" t="s">
        <v>23</v>
      </c>
      <c r="E12" s="11">
        <f>15+3+2</f>
        <v>20</v>
      </c>
      <c r="F12" s="13">
        <v>35000</v>
      </c>
      <c r="G12" s="13">
        <v>32000</v>
      </c>
      <c r="H12" s="13">
        <v>35000</v>
      </c>
      <c r="I12" s="13">
        <v>3000</v>
      </c>
      <c r="J12" s="14" t="s">
        <v>15</v>
      </c>
    </row>
    <row r="13" spans="1:10" x14ac:dyDescent="0.25">
      <c r="A13" s="10" t="s">
        <v>12</v>
      </c>
      <c r="B13" s="11">
        <f>16+3+1+5</f>
        <v>25</v>
      </c>
      <c r="C13" s="12" t="s">
        <v>18</v>
      </c>
      <c r="D13" s="12" t="s">
        <v>24</v>
      </c>
      <c r="E13" s="11">
        <f>16+3+1+5</f>
        <v>25</v>
      </c>
      <c r="F13" s="13">
        <v>35000</v>
      </c>
      <c r="G13" s="13">
        <v>32000</v>
      </c>
      <c r="H13" s="13">
        <v>35000</v>
      </c>
      <c r="I13" s="13">
        <v>3000</v>
      </c>
      <c r="J13" s="14" t="s">
        <v>15</v>
      </c>
    </row>
    <row r="14" spans="1:10" x14ac:dyDescent="0.25">
      <c r="A14" s="10" t="s">
        <v>12</v>
      </c>
      <c r="B14" s="11">
        <f>19+2+1+4</f>
        <v>26</v>
      </c>
      <c r="C14" s="12" t="s">
        <v>18</v>
      </c>
      <c r="D14" s="12" t="s">
        <v>25</v>
      </c>
      <c r="E14" s="11">
        <f>18+1+1+4</f>
        <v>24</v>
      </c>
      <c r="F14" s="13">
        <v>50000</v>
      </c>
      <c r="G14" s="13">
        <v>46000</v>
      </c>
      <c r="H14" s="13">
        <v>50000</v>
      </c>
      <c r="I14" s="13">
        <v>4000</v>
      </c>
      <c r="J14" s="14" t="s">
        <v>15</v>
      </c>
    </row>
    <row r="15" spans="1:10" x14ac:dyDescent="0.25">
      <c r="A15" s="10"/>
      <c r="B15" s="12"/>
      <c r="C15" s="12"/>
      <c r="D15" s="12"/>
      <c r="E15" s="12"/>
      <c r="F15" s="13"/>
      <c r="G15" s="13"/>
      <c r="H15" s="13"/>
      <c r="I15" s="13"/>
      <c r="J15" s="14"/>
    </row>
    <row r="16" spans="1:10" ht="15.75" thickBot="1" x14ac:dyDescent="0.3">
      <c r="A16" s="15"/>
      <c r="B16" s="16"/>
      <c r="C16" s="16"/>
      <c r="D16" s="16"/>
      <c r="E16" s="16"/>
      <c r="F16" s="17">
        <f t="shared" ref="F16:H16" si="0">SUM(F5:F15)</f>
        <v>397000</v>
      </c>
      <c r="G16" s="17">
        <f t="shared" si="0"/>
        <v>363000</v>
      </c>
      <c r="H16" s="17">
        <f t="shared" si="0"/>
        <v>397000</v>
      </c>
      <c r="I16" s="17">
        <f>SUM(I5:I15)</f>
        <v>34000</v>
      </c>
      <c r="J16" s="18"/>
    </row>
    <row r="17" spans="1:9" ht="15.75" thickTop="1" x14ac:dyDescent="0.25"/>
    <row r="18" spans="1:9" x14ac:dyDescent="0.25">
      <c r="A18" s="4" t="s">
        <v>26</v>
      </c>
      <c r="I18" s="4" t="s">
        <v>27</v>
      </c>
    </row>
    <row r="19" spans="1:9" x14ac:dyDescent="0.25">
      <c r="A19" s="4" t="s">
        <v>28</v>
      </c>
      <c r="B19" s="4"/>
      <c r="C19" s="4"/>
      <c r="D19" s="4"/>
      <c r="E19" s="4"/>
      <c r="F19" s="4"/>
      <c r="G19" s="4"/>
      <c r="H19" s="4"/>
    </row>
    <row r="20" spans="1:9" x14ac:dyDescent="0.25">
      <c r="B20" s="4"/>
      <c r="C20" s="4"/>
      <c r="D20" s="4"/>
      <c r="E20" s="4"/>
      <c r="F20" s="4"/>
      <c r="G20" s="4"/>
      <c r="H20" s="4"/>
    </row>
    <row r="21" spans="1:9" x14ac:dyDescent="0.25">
      <c r="A21" s="2" t="s">
        <v>29</v>
      </c>
      <c r="B21" s="4"/>
      <c r="C21" s="4"/>
      <c r="D21" s="4"/>
      <c r="E21" s="4"/>
      <c r="F21" s="4"/>
      <c r="G21" s="4"/>
      <c r="H2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2017-10-09T00:07:19Z</dcterms:modified>
</cp:coreProperties>
</file>