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chnical Services\Technical Documents Unit\1 Publishing Requests\P1295 - PCEM\Formatted\Formatted\"/>
    </mc:Choice>
  </mc:AlternateContent>
  <bookViews>
    <workbookView xWindow="480" yWindow="45" windowWidth="15195" windowHeight="11640"/>
  </bookViews>
  <sheets>
    <sheet name="Sheet1" sheetId="1" r:id="rId1"/>
  </sheets>
  <definedNames>
    <definedName name="_xlnm.Print_Area" localSheetId="0">Sheet1!$A$1:$Q$53</definedName>
  </definedNames>
  <calcPr calcId="15251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8" i="1"/>
  <c r="L14" i="1"/>
  <c r="L15" i="1"/>
  <c r="M14" i="1"/>
  <c r="F14" i="1"/>
  <c r="F22" i="1"/>
  <c r="F23" i="1"/>
  <c r="G14" i="1"/>
  <c r="G23" i="1"/>
  <c r="H14" i="1"/>
  <c r="I14" i="1"/>
  <c r="D14" i="1"/>
  <c r="E14" i="1"/>
  <c r="J14" i="1"/>
  <c r="K14" i="1"/>
  <c r="N14" i="1"/>
  <c r="O14" i="1"/>
  <c r="N15" i="1"/>
  <c r="B14" i="1"/>
  <c r="C14" i="1"/>
  <c r="G22" i="1"/>
  <c r="H21" i="1"/>
  <c r="H22" i="1"/>
  <c r="H15" i="1"/>
  <c r="D15" i="1"/>
  <c r="H23" i="1"/>
  <c r="I22" i="1"/>
  <c r="I23" i="1"/>
  <c r="H24" i="1"/>
  <c r="J21" i="1"/>
  <c r="J22" i="1"/>
  <c r="J15" i="1"/>
  <c r="F24" i="1"/>
  <c r="F15" i="1"/>
  <c r="P15" i="1"/>
  <c r="P14" i="1"/>
  <c r="B15" i="1"/>
  <c r="L21" i="1"/>
  <c r="K22" i="1"/>
  <c r="K23" i="1"/>
  <c r="J23" i="1"/>
  <c r="M22" i="1"/>
  <c r="M23" i="1"/>
  <c r="N21" i="1"/>
  <c r="L22" i="1"/>
  <c r="J24" i="1"/>
  <c r="L23" i="1"/>
  <c r="L24" i="1"/>
  <c r="O22" i="1"/>
  <c r="O23" i="1"/>
  <c r="N22" i="1"/>
  <c r="N23" i="1"/>
  <c r="O25" i="1"/>
  <c r="N24" i="1"/>
  <c r="O26" i="1"/>
</calcChain>
</file>

<file path=xl/sharedStrings.xml><?xml version="1.0" encoding="utf-8"?>
<sst xmlns="http://schemas.openxmlformats.org/spreadsheetml/2006/main" count="47" uniqueCount="37">
  <si>
    <t>Estimate Component</t>
  </si>
  <si>
    <t>Totals</t>
  </si>
  <si>
    <t>Base Estimate ($,000)</t>
  </si>
  <si>
    <t>Contingency Allowance  ($,000)</t>
  </si>
  <si>
    <t>Check Totals  ($,000)</t>
  </si>
  <si>
    <t>Calculating Annual Cash Flow in 'out-turn' dollars</t>
  </si>
  <si>
    <t>Escalation (Only) Amounts in Out-Turn $s</t>
  </si>
  <si>
    <t xml:space="preserve"> Base &amp; Contingency Amounts in Out-Turn $s</t>
  </si>
  <si>
    <t>Estimated Component Costs (in 'current'* dollars)</t>
  </si>
  <si>
    <t>Enter data in green shaded cells</t>
  </si>
  <si>
    <t>Base Cash Flow  ($,000)</t>
  </si>
  <si>
    <t>Contingency Cash Flow  ($,000)</t>
  </si>
  <si>
    <t>Project No.:</t>
  </si>
  <si>
    <t>Proposed Annual Cash Flow (in 'current'* dollars)</t>
  </si>
  <si>
    <t>* - 'Current' dollars is the dollar value when the Base Estimate and Contingency Allowance were estimated.</t>
  </si>
  <si>
    <t>Enter adopted ESCALATION % (p.a.) # -&gt;</t>
  </si>
  <si>
    <t># - For advice on escalation refer RIP Development Guidelines and/or Project Cost Estimating Manual.</t>
  </si>
  <si>
    <t>This calculator is able to convert 'current' dollars using a proposed cash flow and user-defined escalation rates to an expenditure profile in estimated 'out-turn' dollars.</t>
  </si>
  <si>
    <t>Financial Year of estimated 'current'* dollars -&gt;</t>
  </si>
  <si>
    <t>Proposed Annual Cash Flow Totals</t>
  </si>
  <si>
    <t>Escalation Allowance:</t>
  </si>
  <si>
    <t>Project Estimate (incl. Escalation):</t>
  </si>
  <si>
    <t>2018-19</t>
  </si>
  <si>
    <t>2017-18</t>
  </si>
  <si>
    <t>Costs to date
(sunk costs)</t>
  </si>
  <si>
    <t>Concept Phase</t>
  </si>
  <si>
    <t>Development Phase</t>
  </si>
  <si>
    <t>Implementation Phase</t>
  </si>
  <si>
    <t>Principal's Obligations</t>
  </si>
  <si>
    <t>Finalisation Phase</t>
  </si>
  <si>
    <t>Construction</t>
  </si>
  <si>
    <t>Escalation Factors</t>
  </si>
  <si>
    <t>222/333/444</t>
  </si>
  <si>
    <t>2014-15</t>
  </si>
  <si>
    <t>2019-20</t>
  </si>
  <si>
    <t>2020-21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</si>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</sst>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3" fontId="9" fillId="0" borderId="0" xfId="0" applyNumberFormat="1" applyFont="1"/>
    <xf numFmtId="0" fontId="1" fillId="0" borderId="4" xfId="0" applyFont="1" applyBorder="1" applyAlignment="1">
      <alignment wrapText="1"/>
    </xf>
    <xf numFmtId="3" fontId="6" fillId="0" borderId="5" xfId="0" applyNumberFormat="1" applyFont="1" applyBorder="1"/>
    <xf numFmtId="3" fontId="0" fillId="2" borderId="6" xfId="0" applyNumberFormat="1" applyFill="1" applyBorder="1" applyProtection="1">
      <protection locked="0"/>
    </xf>
    <xf numFmtId="3" fontId="1" fillId="0" borderId="6" xfId="0" applyNumberFormat="1" applyFont="1" applyBorder="1"/>
    <xf numFmtId="0" fontId="1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0" xfId="0" applyFont="1"/>
    <xf numFmtId="0" fontId="7" fillId="0" borderId="0" xfId="0" applyFont="1" applyFill="1" applyBorder="1" applyProtection="1">
      <protection locked="0"/>
    </xf>
    <xf numFmtId="0" fontId="0" fillId="2" borderId="0" xfId="0" applyFill="1"/>
    <xf numFmtId="0" fontId="11" fillId="2" borderId="0" xfId="0" applyFont="1" applyFill="1"/>
    <xf numFmtId="3" fontId="0" fillId="2" borderId="8" xfId="0" applyNumberFormat="1" applyFill="1" applyBorder="1" applyProtection="1">
      <protection locked="0"/>
    </xf>
    <xf numFmtId="0" fontId="2" fillId="0" borderId="9" xfId="0" applyFont="1" applyBorder="1" applyAlignment="1">
      <alignment horizontal="center" wrapText="1"/>
    </xf>
    <xf numFmtId="3" fontId="0" fillId="2" borderId="10" xfId="0" applyNumberFormat="1" applyFill="1" applyBorder="1" applyProtection="1">
      <protection locked="0"/>
    </xf>
    <xf numFmtId="3" fontId="6" fillId="0" borderId="10" xfId="0" applyNumberFormat="1" applyFont="1" applyBorder="1"/>
    <xf numFmtId="3" fontId="6" fillId="0" borderId="11" xfId="0" applyNumberFormat="1" applyFont="1" applyBorder="1"/>
    <xf numFmtId="0" fontId="2" fillId="0" borderId="12" xfId="0" applyFont="1" applyBorder="1" applyAlignment="1">
      <alignment horizontal="center" wrapText="1"/>
    </xf>
    <xf numFmtId="3" fontId="0" fillId="2" borderId="13" xfId="0" applyNumberFormat="1" applyFill="1" applyBorder="1" applyProtection="1">
      <protection locked="0"/>
    </xf>
    <xf numFmtId="3" fontId="6" fillId="0" borderId="13" xfId="0" applyNumberFormat="1" applyFont="1" applyBorder="1"/>
    <xf numFmtId="3" fontId="1" fillId="0" borderId="6" xfId="0" applyNumberFormat="1" applyFont="1" applyBorder="1" applyAlignment="1">
      <alignment horizontal="right"/>
    </xf>
    <xf numFmtId="3" fontId="1" fillId="0" borderId="14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/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7" fillId="0" borderId="0" xfId="0" applyFont="1" applyAlignment="1">
      <alignment horizontal="right"/>
    </xf>
    <xf numFmtId="3" fontId="4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3" fontId="0" fillId="0" borderId="1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7" fillId="2" borderId="0" xfId="0" applyFont="1" applyFill="1" applyAlignment="1" applyProtection="1"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5" fontId="11" fillId="0" borderId="3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5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" fillId="0" borderId="15" xfId="0" applyFont="1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1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Cash Flow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(in out-turn dollars)</a:t>
            </a:r>
          </a:p>
        </c:rich>
      </c:tx>
      <c:layout>
        <c:manualLayout>
          <c:xMode val="edge"/>
          <c:yMode val="edge"/>
          <c:x val="0.44026775611239133"/>
          <c:y val="3.35050872624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150425013073876E-2"/>
          <c:y val="0.18041259817548699"/>
          <c:w val="0.8855479238035876"/>
          <c:h val="0.703609132884399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Sheet1!$D$7</c:f>
              <c:strCache>
                <c:ptCount val="1"/>
                <c:pt idx="0">
                  <c:v>Base Cash Flow  ($,000)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(Sheet1!$D$5,Sheet1!$F$5,Sheet1!$H$5,Sheet1!$J$5,Sheet1!$L$5,Sheet1!$N$5)</c:f>
              <c:strCache>
                <c:ptCount val="6"/>
                <c:pt idx="0">
                  <c:v>Costs to date
(sunk costs)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</c:strCache>
            </c:strRef>
          </c:cat>
          <c:val>
            <c:numRef>
              <c:f>(Sheet1!$D$23,Sheet1!$F$23,Sheet1!$H$23,Sheet1!$J$23,Sheet1!$L$23,Sheet1!$N$23)</c:f>
              <c:numCache>
                <c:formatCode>#,##0</c:formatCode>
                <c:ptCount val="6"/>
                <c:pt idx="1">
                  <c:v>0</c:v>
                </c:pt>
                <c:pt idx="2">
                  <c:v>52.5</c:v>
                </c:pt>
                <c:pt idx="3">
                  <c:v>77.174999999999997</c:v>
                </c:pt>
                <c:pt idx="4">
                  <c:v>531.73575000000005</c:v>
                </c:pt>
                <c:pt idx="5">
                  <c:v>322.07994000000008</c:v>
                </c:pt>
              </c:numCache>
            </c:numRef>
          </c:val>
        </c:ser>
        <c:ser>
          <c:idx val="0"/>
          <c:order val="1"/>
          <c:tx>
            <c:strRef>
              <c:f>Sheet1!$G$7</c:f>
              <c:strCache>
                <c:ptCount val="1"/>
                <c:pt idx="0">
                  <c:v>Contingency Cash Flow  ($,000)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cat>
            <c:strRef>
              <c:f>(Sheet1!$D$5,Sheet1!$F$5,Sheet1!$H$5,Sheet1!$J$5,Sheet1!$L$5,Sheet1!$N$5)</c:f>
              <c:strCache>
                <c:ptCount val="6"/>
                <c:pt idx="0">
                  <c:v>Costs to date
(sunk costs)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</c:strCache>
            </c:strRef>
          </c:cat>
          <c:val>
            <c:numRef>
              <c:f>(Sheet1!$E$23,Sheet1!$G$23,Sheet1!$I$23,Sheet1!$K$23,Sheet1!$M$23,Sheet1!$O$23)</c:f>
              <c:numCache>
                <c:formatCode>#,##0</c:formatCode>
                <c:ptCount val="6"/>
                <c:pt idx="1">
                  <c:v>0</c:v>
                </c:pt>
                <c:pt idx="2">
                  <c:v>10.5</c:v>
                </c:pt>
                <c:pt idx="3">
                  <c:v>15.435</c:v>
                </c:pt>
                <c:pt idx="4">
                  <c:v>82.974150000000009</c:v>
                </c:pt>
                <c:pt idx="5">
                  <c:v>65.654757000000018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613096"/>
        <c:axId val="194613488"/>
      </c:barChart>
      <c:catAx>
        <c:axId val="19461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1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61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($,000)</a:t>
                </a:r>
              </a:p>
            </c:rich>
          </c:tx>
          <c:layout>
            <c:manualLayout>
              <c:xMode val="edge"/>
              <c:yMode val="edge"/>
              <c:x val="1.3366757873566009E-2"/>
              <c:y val="0.474227238029509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13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949878498367587"/>
          <c:y val="2.3195905479705469E-2"/>
          <c:w val="0.18369191701311621"/>
          <c:h val="0.113402204567448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28</xdr:row>
      <xdr:rowOff>9525</xdr:rowOff>
    </xdr:from>
    <xdr:to>
      <xdr:col>14</xdr:col>
      <xdr:colOff>400050</xdr:colOff>
      <xdr:row>50</xdr:row>
      <xdr:rowOff>142875</xdr:rowOff>
    </xdr:to>
    <xdr:graphicFrame macro="">
      <xdr:nvGraphicFramePr>
        <xdr:cNvPr id="10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view="pageLayout" zoomScaleNormal="100" workbookViewId="0">
      <selection activeCell="D6" sqref="D6:O6"/>
    </sheetView>
  </sheetViews>
  <sheetFormatPr defaultRowHeight="12.75" x14ac:dyDescent="0.2"/>
  <cols>
    <col min="1" max="1" width="22.140625" customWidth="1"/>
    <col min="2" max="15" width="10.7109375" customWidth="1"/>
  </cols>
  <sheetData>
    <row r="1" spans="1:16" x14ac:dyDescent="0.2">
      <c r="B1" t="s">
        <v>17</v>
      </c>
    </row>
    <row r="3" spans="1:16" ht="18" x14ac:dyDescent="0.25">
      <c r="A3" s="40" t="s">
        <v>12</v>
      </c>
      <c r="B3" s="48" t="s">
        <v>32</v>
      </c>
      <c r="C3" s="48"/>
      <c r="F3" s="25" t="s">
        <v>9</v>
      </c>
      <c r="G3" s="24"/>
      <c r="H3" s="24"/>
    </row>
    <row r="4" spans="1:16" ht="11.25" customHeight="1" x14ac:dyDescent="0.25">
      <c r="A4" s="11"/>
      <c r="B4" s="23"/>
      <c r="C4" s="23"/>
    </row>
    <row r="5" spans="1:16" s="22" customFormat="1" ht="39.75" customHeight="1" x14ac:dyDescent="0.2">
      <c r="A5" s="43" t="s">
        <v>18</v>
      </c>
      <c r="B5" s="52" t="s">
        <v>33</v>
      </c>
      <c r="C5" s="56"/>
      <c r="D5" s="51" t="s">
        <v>24</v>
      </c>
      <c r="E5" s="50"/>
      <c r="F5" s="52" t="s">
        <v>23</v>
      </c>
      <c r="G5" s="50"/>
      <c r="H5" s="49" t="s">
        <v>22</v>
      </c>
      <c r="I5" s="50"/>
      <c r="J5" s="52" t="s">
        <v>34</v>
      </c>
      <c r="K5" s="50"/>
      <c r="L5" s="52" t="s">
        <v>35</v>
      </c>
      <c r="M5" s="50"/>
      <c r="N5" s="49" t="s">
        <v>36</v>
      </c>
      <c r="O5" s="50"/>
    </row>
    <row r="6" spans="1:16" ht="41.25" customHeight="1" x14ac:dyDescent="0.2">
      <c r="B6" s="44" t="s">
        <v>8</v>
      </c>
      <c r="C6" s="45"/>
      <c r="D6" s="54" t="s">
        <v>13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6" ht="39.75" customHeight="1" x14ac:dyDescent="0.2">
      <c r="A7" s="42" t="s">
        <v>0</v>
      </c>
      <c r="B7" s="27" t="s">
        <v>2</v>
      </c>
      <c r="C7" s="2" t="s">
        <v>3</v>
      </c>
      <c r="D7" s="31" t="s">
        <v>10</v>
      </c>
      <c r="E7" s="3" t="s">
        <v>11</v>
      </c>
      <c r="F7" s="27" t="s">
        <v>10</v>
      </c>
      <c r="G7" s="3" t="s">
        <v>11</v>
      </c>
      <c r="H7" s="27" t="s">
        <v>10</v>
      </c>
      <c r="I7" s="3" t="s">
        <v>11</v>
      </c>
      <c r="J7" s="27" t="s">
        <v>10</v>
      </c>
      <c r="K7" s="3" t="s">
        <v>11</v>
      </c>
      <c r="L7" s="27" t="s">
        <v>10</v>
      </c>
      <c r="M7" s="3" t="s">
        <v>11</v>
      </c>
      <c r="N7" s="27" t="s">
        <v>10</v>
      </c>
      <c r="O7" s="3" t="s">
        <v>11</v>
      </c>
      <c r="P7" s="18" t="s">
        <v>4</v>
      </c>
    </row>
    <row r="8" spans="1:16" ht="25.5" customHeight="1" x14ac:dyDescent="0.2">
      <c r="A8" s="14" t="s">
        <v>25</v>
      </c>
      <c r="B8" s="28">
        <v>50</v>
      </c>
      <c r="C8" s="26">
        <v>10</v>
      </c>
      <c r="D8" s="32"/>
      <c r="E8" s="16"/>
      <c r="F8" s="28">
        <v>0</v>
      </c>
      <c r="G8" s="16">
        <v>0</v>
      </c>
      <c r="H8" s="28">
        <v>50</v>
      </c>
      <c r="I8" s="16">
        <v>10</v>
      </c>
      <c r="J8" s="28"/>
      <c r="K8" s="16"/>
      <c r="L8" s="28"/>
      <c r="M8" s="16"/>
      <c r="N8" s="28"/>
      <c r="O8" s="16"/>
      <c r="P8" s="41">
        <f t="shared" ref="P8:P15" si="0">SUM(D8:O8)</f>
        <v>60</v>
      </c>
    </row>
    <row r="9" spans="1:16" ht="25.5" customHeight="1" x14ac:dyDescent="0.2">
      <c r="A9" s="14" t="s">
        <v>26</v>
      </c>
      <c r="B9" s="28">
        <v>100</v>
      </c>
      <c r="C9" s="26">
        <v>20</v>
      </c>
      <c r="D9" s="32"/>
      <c r="E9" s="16"/>
      <c r="F9" s="28"/>
      <c r="G9" s="16"/>
      <c r="H9" s="28"/>
      <c r="I9" s="16"/>
      <c r="J9" s="28">
        <v>70</v>
      </c>
      <c r="K9" s="16">
        <v>14</v>
      </c>
      <c r="L9" s="28">
        <v>30</v>
      </c>
      <c r="M9" s="16">
        <v>6</v>
      </c>
      <c r="N9" s="28"/>
      <c r="O9" s="16"/>
      <c r="P9" s="41">
        <f t="shared" si="0"/>
        <v>120</v>
      </c>
    </row>
    <row r="10" spans="1:16" ht="25.5" customHeight="1" x14ac:dyDescent="0.2">
      <c r="A10" s="14" t="s">
        <v>27</v>
      </c>
      <c r="B10" s="28">
        <v>50</v>
      </c>
      <c r="C10" s="26">
        <v>10</v>
      </c>
      <c r="D10" s="32"/>
      <c r="E10" s="16"/>
      <c r="F10" s="28"/>
      <c r="G10" s="16"/>
      <c r="H10" s="28"/>
      <c r="I10" s="16"/>
      <c r="J10" s="28"/>
      <c r="K10" s="16"/>
      <c r="L10" s="28">
        <v>25</v>
      </c>
      <c r="M10" s="16">
        <v>5</v>
      </c>
      <c r="N10" s="28">
        <v>20</v>
      </c>
      <c r="O10" s="16">
        <v>5</v>
      </c>
      <c r="P10" s="41">
        <f t="shared" si="0"/>
        <v>55</v>
      </c>
    </row>
    <row r="11" spans="1:16" ht="25.5" customHeight="1" x14ac:dyDescent="0.2">
      <c r="A11" s="14" t="s">
        <v>30</v>
      </c>
      <c r="B11" s="28">
        <v>700</v>
      </c>
      <c r="C11" s="26">
        <v>150</v>
      </c>
      <c r="D11" s="32"/>
      <c r="E11" s="16"/>
      <c r="F11" s="28"/>
      <c r="G11" s="16"/>
      <c r="H11" s="28"/>
      <c r="I11" s="16"/>
      <c r="J11" s="28"/>
      <c r="K11" s="16"/>
      <c r="L11" s="28">
        <v>350</v>
      </c>
      <c r="M11" s="16">
        <v>50</v>
      </c>
      <c r="N11" s="28">
        <v>200</v>
      </c>
      <c r="O11" s="16">
        <v>40</v>
      </c>
      <c r="P11" s="41">
        <f t="shared" si="0"/>
        <v>640</v>
      </c>
    </row>
    <row r="12" spans="1:16" ht="25.5" customHeight="1" x14ac:dyDescent="0.2">
      <c r="A12" s="14" t="s">
        <v>28</v>
      </c>
      <c r="B12" s="28">
        <v>100</v>
      </c>
      <c r="C12" s="26">
        <v>70</v>
      </c>
      <c r="D12" s="32"/>
      <c r="E12" s="16"/>
      <c r="F12" s="28"/>
      <c r="G12" s="16"/>
      <c r="H12" s="28"/>
      <c r="I12" s="16"/>
      <c r="J12" s="28"/>
      <c r="K12" s="16"/>
      <c r="L12" s="28">
        <v>50</v>
      </c>
      <c r="M12" s="16">
        <v>10</v>
      </c>
      <c r="N12" s="28">
        <v>40</v>
      </c>
      <c r="O12" s="16">
        <v>8</v>
      </c>
      <c r="P12" s="41">
        <f t="shared" si="0"/>
        <v>108</v>
      </c>
    </row>
    <row r="13" spans="1:16" ht="25.5" customHeight="1" x14ac:dyDescent="0.2">
      <c r="A13" s="14" t="s">
        <v>29</v>
      </c>
      <c r="B13" s="28">
        <v>10</v>
      </c>
      <c r="C13" s="26">
        <v>2</v>
      </c>
      <c r="D13" s="32"/>
      <c r="E13" s="16"/>
      <c r="F13" s="28"/>
      <c r="G13" s="16"/>
      <c r="H13" s="28"/>
      <c r="I13" s="16"/>
      <c r="J13" s="28"/>
      <c r="K13" s="16"/>
      <c r="L13" s="28"/>
      <c r="M13" s="16"/>
      <c r="N13" s="28"/>
      <c r="O13" s="16"/>
      <c r="P13" s="41">
        <f t="shared" si="0"/>
        <v>0</v>
      </c>
    </row>
    <row r="14" spans="1:16" ht="15" customHeight="1" x14ac:dyDescent="0.2">
      <c r="A14" s="67" t="s">
        <v>1</v>
      </c>
      <c r="B14" s="29">
        <f t="shared" ref="B14:O14" si="1">SUM(B8:B13)</f>
        <v>1010</v>
      </c>
      <c r="C14" s="15">
        <f t="shared" si="1"/>
        <v>262</v>
      </c>
      <c r="D14" s="33">
        <f t="shared" si="1"/>
        <v>0</v>
      </c>
      <c r="E14" s="30">
        <f t="shared" si="1"/>
        <v>0</v>
      </c>
      <c r="F14" s="29">
        <f>SUM(F8:F13)</f>
        <v>0</v>
      </c>
      <c r="G14" s="30">
        <f>SUM(G8:G13)</f>
        <v>0</v>
      </c>
      <c r="H14" s="29">
        <f t="shared" si="1"/>
        <v>50</v>
      </c>
      <c r="I14" s="30">
        <f t="shared" si="1"/>
        <v>10</v>
      </c>
      <c r="J14" s="29">
        <f t="shared" si="1"/>
        <v>70</v>
      </c>
      <c r="K14" s="30">
        <f t="shared" si="1"/>
        <v>14</v>
      </c>
      <c r="L14" s="29">
        <f>SUM(L8:L13)</f>
        <v>455</v>
      </c>
      <c r="M14" s="30">
        <f>SUM(M8:M13)</f>
        <v>71</v>
      </c>
      <c r="N14" s="29">
        <f t="shared" si="1"/>
        <v>260</v>
      </c>
      <c r="O14" s="30">
        <f t="shared" si="1"/>
        <v>53</v>
      </c>
      <c r="P14" s="41">
        <f t="shared" si="0"/>
        <v>983</v>
      </c>
    </row>
    <row r="15" spans="1:16" ht="15" customHeight="1" x14ac:dyDescent="0.2">
      <c r="A15" s="68"/>
      <c r="B15" s="46">
        <f>B14+C14</f>
        <v>1272</v>
      </c>
      <c r="C15" s="47"/>
      <c r="D15" s="70">
        <f>D14+E14</f>
        <v>0</v>
      </c>
      <c r="E15" s="53"/>
      <c r="F15" s="70">
        <f>F14+G14</f>
        <v>0</v>
      </c>
      <c r="G15" s="53"/>
      <c r="H15" s="70">
        <f>H14+I14</f>
        <v>60</v>
      </c>
      <c r="I15" s="53"/>
      <c r="J15" s="46">
        <f>J14+K14</f>
        <v>84</v>
      </c>
      <c r="K15" s="53"/>
      <c r="L15" s="46">
        <f>L14+M14</f>
        <v>526</v>
      </c>
      <c r="M15" s="53"/>
      <c r="N15" s="46">
        <f>N14+O14</f>
        <v>313</v>
      </c>
      <c r="O15" s="53"/>
      <c r="P15" s="41">
        <f t="shared" si="0"/>
        <v>983</v>
      </c>
    </row>
    <row r="16" spans="1:16" x14ac:dyDescent="0.2">
      <c r="A16" t="s">
        <v>14</v>
      </c>
      <c r="C16" s="8"/>
      <c r="D16" s="8"/>
      <c r="E16" s="9"/>
      <c r="F16" s="8"/>
      <c r="G16" s="9"/>
      <c r="H16" s="8"/>
      <c r="I16" s="9"/>
      <c r="J16" s="10"/>
      <c r="K16" s="9"/>
      <c r="L16" s="8"/>
      <c r="M16" s="8"/>
      <c r="N16" s="10"/>
      <c r="O16" s="9"/>
    </row>
    <row r="17" spans="1:15" x14ac:dyDescent="0.2">
      <c r="A17" s="7"/>
      <c r="B17" s="10"/>
      <c r="C17" s="19"/>
      <c r="D17" s="8"/>
      <c r="E17" s="9"/>
      <c r="F17" s="8"/>
      <c r="G17" s="9"/>
      <c r="H17" s="8"/>
      <c r="I17" s="9"/>
      <c r="J17" s="10"/>
      <c r="K17" s="9"/>
      <c r="L17" s="8"/>
      <c r="M17" s="8"/>
      <c r="N17" s="10"/>
      <c r="O17" s="9"/>
    </row>
    <row r="18" spans="1:15" ht="18" x14ac:dyDescent="0.25">
      <c r="A18" s="7"/>
      <c r="B18" s="8"/>
      <c r="C18" s="19"/>
      <c r="D18" s="73" t="s">
        <v>5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1:15" x14ac:dyDescent="0.2">
      <c r="A19" s="1"/>
      <c r="B19" s="21"/>
      <c r="C19" s="20"/>
      <c r="D19" s="4"/>
      <c r="E19" s="5"/>
      <c r="F19" s="4"/>
      <c r="G19" s="5"/>
      <c r="H19" s="4"/>
      <c r="I19" s="5"/>
      <c r="J19" s="6"/>
      <c r="K19" s="5"/>
      <c r="L19" s="4"/>
      <c r="M19" s="4"/>
      <c r="N19" s="6"/>
      <c r="O19" s="5"/>
    </row>
    <row r="20" spans="1:15" ht="24" customHeight="1" x14ac:dyDescent="0.2">
      <c r="A20" s="69" t="s">
        <v>15</v>
      </c>
      <c r="B20" s="59"/>
      <c r="C20" s="60"/>
      <c r="D20" s="71"/>
      <c r="E20" s="72"/>
      <c r="F20" s="71"/>
      <c r="G20" s="72"/>
      <c r="H20" s="71">
        <v>0.05</v>
      </c>
      <c r="I20" s="72"/>
      <c r="J20" s="72">
        <v>0.05</v>
      </c>
      <c r="K20" s="72"/>
      <c r="L20" s="72">
        <v>0.06</v>
      </c>
      <c r="M20" s="72"/>
      <c r="N20" s="72">
        <v>0.06</v>
      </c>
      <c r="O20" s="72"/>
    </row>
    <row r="21" spans="1:15" ht="16.5" customHeight="1" x14ac:dyDescent="0.2">
      <c r="A21" s="58" t="s">
        <v>31</v>
      </c>
      <c r="B21" s="59"/>
      <c r="C21" s="60"/>
      <c r="D21" s="75"/>
      <c r="E21" s="66"/>
      <c r="F21" s="75">
        <v>1</v>
      </c>
      <c r="G21" s="66"/>
      <c r="H21" s="75">
        <f>F21*(1+H20)</f>
        <v>1.05</v>
      </c>
      <c r="I21" s="66"/>
      <c r="J21" s="65">
        <f>H21*(1+J20)</f>
        <v>1.1025</v>
      </c>
      <c r="K21" s="66"/>
      <c r="L21" s="65">
        <f>J21*(1+L20)</f>
        <v>1.1686500000000002</v>
      </c>
      <c r="M21" s="66"/>
      <c r="N21" s="65">
        <f>L21*(1+N20)</f>
        <v>1.2387690000000002</v>
      </c>
      <c r="O21" s="66"/>
    </row>
    <row r="22" spans="1:15" ht="20.25" customHeight="1" x14ac:dyDescent="0.2">
      <c r="A22" s="61" t="s">
        <v>6</v>
      </c>
      <c r="B22" s="59"/>
      <c r="C22" s="60"/>
      <c r="D22" s="35"/>
      <c r="E22" s="17"/>
      <c r="F22" s="37">
        <f>F21*F14-F14</f>
        <v>0</v>
      </c>
      <c r="G22" s="17">
        <f>F21*G14-G14</f>
        <v>0</v>
      </c>
      <c r="H22" s="37">
        <f>H21*H14-H14</f>
        <v>2.5</v>
      </c>
      <c r="I22" s="17">
        <f>H21*I14-I14</f>
        <v>0.5</v>
      </c>
      <c r="J22" s="37">
        <f>J21*J14-J14</f>
        <v>7.1749999999999972</v>
      </c>
      <c r="K22" s="17">
        <f>J21*K14-K14</f>
        <v>1.4350000000000005</v>
      </c>
      <c r="L22" s="37">
        <f>L21*L14-L14</f>
        <v>76.735750000000053</v>
      </c>
      <c r="M22" s="17">
        <f>L21*M14-M14</f>
        <v>11.974150000000009</v>
      </c>
      <c r="N22" s="37">
        <f>N21*N14-N14</f>
        <v>62.079940000000079</v>
      </c>
      <c r="O22" s="17">
        <f>N21*O14-O14</f>
        <v>12.654757000000018</v>
      </c>
    </row>
    <row r="23" spans="1:15" ht="20.25" customHeight="1" x14ac:dyDescent="0.2">
      <c r="A23" s="61" t="s">
        <v>7</v>
      </c>
      <c r="B23" s="59"/>
      <c r="C23" s="60"/>
      <c r="D23" s="36"/>
      <c r="E23" s="34"/>
      <c r="F23" s="36">
        <f t="shared" ref="F23:O23" si="2">F14+F22</f>
        <v>0</v>
      </c>
      <c r="G23" s="34">
        <f t="shared" si="2"/>
        <v>0</v>
      </c>
      <c r="H23" s="36">
        <f t="shared" si="2"/>
        <v>52.5</v>
      </c>
      <c r="I23" s="34">
        <f t="shared" si="2"/>
        <v>10.5</v>
      </c>
      <c r="J23" s="36">
        <f t="shared" si="2"/>
        <v>77.174999999999997</v>
      </c>
      <c r="K23" s="34">
        <f t="shared" si="2"/>
        <v>15.435</v>
      </c>
      <c r="L23" s="36">
        <f>L14+L22</f>
        <v>531.73575000000005</v>
      </c>
      <c r="M23" s="34">
        <f>M14+M22</f>
        <v>82.974150000000009</v>
      </c>
      <c r="N23" s="36">
        <f t="shared" si="2"/>
        <v>322.07994000000008</v>
      </c>
      <c r="O23" s="34">
        <f t="shared" si="2"/>
        <v>65.654757000000018</v>
      </c>
    </row>
    <row r="24" spans="1:15" ht="21" customHeight="1" x14ac:dyDescent="0.25">
      <c r="A24" s="62" t="s">
        <v>19</v>
      </c>
      <c r="B24" s="63"/>
      <c r="C24" s="64"/>
      <c r="D24" s="57"/>
      <c r="E24" s="57"/>
      <c r="F24" s="57">
        <f>F23+G23</f>
        <v>0</v>
      </c>
      <c r="G24" s="57"/>
      <c r="H24" s="57">
        <f>H23+I23</f>
        <v>63</v>
      </c>
      <c r="I24" s="57"/>
      <c r="J24" s="57">
        <f>J23+K23</f>
        <v>92.61</v>
      </c>
      <c r="K24" s="57"/>
      <c r="L24" s="57">
        <f>L23+M23</f>
        <v>614.70990000000006</v>
      </c>
      <c r="M24" s="57"/>
      <c r="N24" s="57">
        <f>N23+O23</f>
        <v>387.7346970000001</v>
      </c>
      <c r="O24" s="57"/>
    </row>
    <row r="25" spans="1:15" ht="15.75" x14ac:dyDescent="0.25">
      <c r="N25" s="12" t="s">
        <v>20</v>
      </c>
      <c r="O25" s="13">
        <f>SUM(D22:O22)</f>
        <v>175.05459700000017</v>
      </c>
    </row>
    <row r="26" spans="1:15" ht="18" x14ac:dyDescent="0.25">
      <c r="N26" s="38" t="s">
        <v>21</v>
      </c>
      <c r="O26" s="39">
        <f>SUM(D24:O24)</f>
        <v>1158.0545970000003</v>
      </c>
    </row>
    <row r="27" spans="1:15" x14ac:dyDescent="0.2">
      <c r="A27" t="s">
        <v>16</v>
      </c>
    </row>
  </sheetData>
  <sheetProtection password="C91B" sheet="1"/>
  <mergeCells count="42">
    <mergeCell ref="A14:A15"/>
    <mergeCell ref="A20:C20"/>
    <mergeCell ref="F15:G15"/>
    <mergeCell ref="H15:I15"/>
    <mergeCell ref="D20:E20"/>
    <mergeCell ref="F20:G20"/>
    <mergeCell ref="H20:I20"/>
    <mergeCell ref="D18:O18"/>
    <mergeCell ref="N15:O15"/>
    <mergeCell ref="D15:E15"/>
    <mergeCell ref="N20:O20"/>
    <mergeCell ref="J20:K20"/>
    <mergeCell ref="L20:M20"/>
    <mergeCell ref="N24:O24"/>
    <mergeCell ref="J21:K21"/>
    <mergeCell ref="L21:M21"/>
    <mergeCell ref="L24:M24"/>
    <mergeCell ref="N21:O21"/>
    <mergeCell ref="J24:K24"/>
    <mergeCell ref="A21:C21"/>
    <mergeCell ref="A22:C22"/>
    <mergeCell ref="A23:C23"/>
    <mergeCell ref="A24:C24"/>
    <mergeCell ref="D24:E24"/>
    <mergeCell ref="F24:G24"/>
    <mergeCell ref="H24:I24"/>
    <mergeCell ref="D21:E21"/>
    <mergeCell ref="F21:G21"/>
    <mergeCell ref="H21:I21"/>
    <mergeCell ref="B6:C6"/>
    <mergeCell ref="B15:C15"/>
    <mergeCell ref="B3:C3"/>
    <mergeCell ref="N5:O5"/>
    <mergeCell ref="D5:E5"/>
    <mergeCell ref="L5:M5"/>
    <mergeCell ref="L15:M15"/>
    <mergeCell ref="D6:O6"/>
    <mergeCell ref="B5:C5"/>
    <mergeCell ref="J15:K15"/>
    <mergeCell ref="F5:G5"/>
    <mergeCell ref="H5:I5"/>
    <mergeCell ref="J5:K5"/>
  </mergeCells>
  <phoneticPr fontId="3" type="noConversion"/>
  <conditionalFormatting sqref="P8:P9">
    <cfRule type="cellIs" dxfId="0" priority="1" stopIfTrue="1" operator="notEqual">
      <formula>SUM(B8:C8)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&amp;L&amp;"Arial,Bold"&amp;12Annexure H
Escalation Calculator&amp;R&amp;"Arial,Bold"&amp;12&amp;G</oddHeader>
    <oddFooter>&amp;L&amp;9Project Cost Estimating Manual (PCEM) -  Seventh Edition, Transport and Main Roads, July 2017&amp;R&amp;9&amp;P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Department of Transport and Main Roads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Annexure H - Escalation Calculator</dc:title>
  <dc:subject>Project Cost Estimating Manual</dc:subject>
  <dc:creator>Department of Transport and Main Roads</dc:creator>
  <cp:keywords>pcem, project, cost, estimate, manual, annexure, checklist, escalation</cp:keywords>
  <cp:lastModifiedBy>Kirsten M Firmin</cp:lastModifiedBy>
  <cp:lastPrinted>2017-07-04T05:59:59Z</cp:lastPrinted>
  <dcterms:created xsi:type="dcterms:W3CDTF">2009-02-21T03:31:07Z</dcterms:created>
  <dcterms:modified xsi:type="dcterms:W3CDTF">2017-07-17T01:27:48Z</dcterms:modified>
  <cp:category>Project delivery and maintenance</cp:category>
</cp:coreProperties>
</file>